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CA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<sst xmlns="http://schemas.openxmlformats.org/spreadsheetml/2006/main" count="10" uniqueCount="9">
  <si>
    <t>Date</t>
  </si>
  <si>
    <t>date</t>
  </si>
  <si>
    <t>Target for the overnight rate</t>
  </si>
  <si>
    <t>Target for the overnight rate</t>
  </si>
  <si>
    <t>Latest 30days</t>
  </si>
  <si>
    <t>Target for the overnight rate</t>
  </si>
  <si>
    <t>From 2002/12/16 to Present</t>
  </si>
  <si>
    <t>・・・</t>
  </si>
  <si>
    <t>・・・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</si>
</sst>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yyyy/mm/dd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Segoe UI"/>
      <family val="2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1"/>
      <color indexed="56"/>
      <name val="Calibri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1"/>
      <color rgb="FFFF0000"/>
      <name val="Calibri"/>
      <family val="3"/>
    </font>
    <font>
      <sz val="11"/>
      <name val="Calibri"/>
      <family val="3"/>
    </font>
    <font>
      <b/>
      <sz val="11"/>
      <color rgb="FF003366"/>
      <name val="Calibri"/>
      <family val="2"/>
    </font>
    <font>
      <b/>
      <sz val="8"/>
      <color rgb="FF003366"/>
      <name val="Verdana"/>
      <family val="2"/>
    </font>
    <font>
      <sz val="8"/>
      <color rgb="FF003366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CC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4" fontId="3" fillId="0" borderId="10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2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81" fontId="3" fillId="0" borderId="11" xfId="0" applyNumberFormat="1" applyFont="1" applyBorder="1" applyAlignment="1">
      <alignment/>
    </xf>
    <xf numFmtId="181" fontId="3" fillId="0" borderId="12" xfId="0" applyNumberFormat="1" applyFont="1" applyBorder="1" applyAlignment="1">
      <alignment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2" fillId="0" borderId="13" xfId="0" applyNumberFormat="1" applyFont="1" applyFill="1" applyBorder="1" applyAlignment="1">
      <alignment vertical="center" wrapText="1"/>
    </xf>
    <xf numFmtId="14" fontId="52" fillId="0" borderId="13" xfId="0" applyNumberFormat="1" applyFont="1" applyBorder="1" applyAlignment="1">
      <alignment vertical="center" wrapText="1"/>
    </xf>
    <xf numFmtId="14" fontId="52" fillId="0" borderId="14" xfId="0" applyNumberFormat="1" applyFont="1" applyBorder="1" applyAlignment="1">
      <alignment vertical="center" wrapText="1"/>
    </xf>
    <xf numFmtId="0" fontId="52" fillId="0" borderId="13" xfId="0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 wrapText="1"/>
    </xf>
    <xf numFmtId="0" fontId="52" fillId="0" borderId="13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53" fillId="33" borderId="15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3675"/>
          <c:y val="0.15175"/>
          <c:w val="0.99625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'CA1'!$E$3</c:f>
              <c:strCache>
                <c:ptCount val="1"/>
                <c:pt idx="0">
                  <c:v>Target for the overnight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'CA1'!$D$4:$D$33</c:f>
              <c:strCache/>
            </c:strRef>
          </c:cat>
          <c:val>
            <c:numRef>
              <c:f>'CA1'!$E$4:$E$33</c:f>
              <c:numCache/>
            </c:numRef>
          </c:val>
          <c:smooth val="0"/>
        </c:ser>
        <c:marker val="1"/>
        <c:axId val="27104981"/>
        <c:axId val="42618238"/>
      </c:lineChart>
      <c:dateAx>
        <c:axId val="27104981"/>
        <c:scaling>
          <c:orientation val="minMax"/>
        </c:scaling>
        <c:axPos val="b"/>
        <c:delete val="0"/>
        <c:numFmt formatCode="yyyy/mm/d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823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618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04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126"/>
          <c:w val="0.97175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'CA1'!$B$2</c:f>
              <c:strCache>
                <c:ptCount val="1"/>
                <c:pt idx="0">
                  <c:v>Target for the overnight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'CA1'!$A$3:$A$45</c:f>
              <c:strCache/>
            </c:strRef>
          </c:cat>
          <c:val>
            <c:numRef>
              <c:f>'CA1'!$B$3:$B$45</c:f>
              <c:numCache/>
            </c:numRef>
          </c:val>
          <c:smooth val="0"/>
        </c:ser>
        <c:marker val="1"/>
        <c:axId val="48019823"/>
        <c:axId val="29525224"/>
      </c:lineChart>
      <c:catAx>
        <c:axId val="48019823"/>
        <c:scaling>
          <c:orientation val="minMax"/>
        </c:scaling>
        <c:axPos val="b"/>
        <c:delete val="0"/>
        <c:numFmt formatCode="yyyy/mm/d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25224"/>
        <c:crosses val="autoZero"/>
        <c:auto val="1"/>
        <c:lblOffset val="100"/>
        <c:noMultiLvlLbl val="0"/>
      </c:catAx>
      <c:valAx>
        <c:axId val="29525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19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36</xdr:row>
      <xdr:rowOff>0</xdr:rowOff>
    </xdr:from>
    <xdr:to>
      <xdr:col>3</xdr:col>
      <xdr:colOff>171450</xdr:colOff>
      <xdr:row>36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6496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2</xdr:row>
      <xdr:rowOff>28575</xdr:rowOff>
    </xdr:from>
    <xdr:to>
      <xdr:col>12</xdr:col>
      <xdr:colOff>228600</xdr:colOff>
      <xdr:row>17</xdr:row>
      <xdr:rowOff>9525</xdr:rowOff>
    </xdr:to>
    <xdr:graphicFrame>
      <xdr:nvGraphicFramePr>
        <xdr:cNvPr id="2" name="グラフ 1"/>
        <xdr:cNvGraphicFramePr/>
      </xdr:nvGraphicFramePr>
      <xdr:xfrm>
        <a:off x="3905250" y="571500"/>
        <a:ext cx="38481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19</xdr:row>
      <xdr:rowOff>85725</xdr:rowOff>
    </xdr:from>
    <xdr:to>
      <xdr:col>15</xdr:col>
      <xdr:colOff>419100</xdr:colOff>
      <xdr:row>36</xdr:row>
      <xdr:rowOff>19050</xdr:rowOff>
    </xdr:to>
    <xdr:graphicFrame>
      <xdr:nvGraphicFramePr>
        <xdr:cNvPr id="3" name="グラフ 3"/>
        <xdr:cNvGraphicFramePr/>
      </xdr:nvGraphicFramePr>
      <xdr:xfrm>
        <a:off x="3895725" y="3657600"/>
        <a:ext cx="58769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90" zoomScaleNormal="90" zoomScalePageLayoutView="0" workbookViewId="0" topLeftCell="A1">
      <selection activeCell="G22" sqref="G22"/>
      <selection activeCell="A2" sqref="A2"/>
    </sheetView>
  </sheetViews>
  <sheetFormatPr defaultColWidth="9.140625" defaultRowHeight="15"/>
  <cols>
    <col min="1" max="1" width="15.8515625" style="1" customWidth="1"/>
    <col min="2" max="2" width="13.00390625" style="21" customWidth="1"/>
    <col min="3" max="3" width="3.7109375" style="0" customWidth="1"/>
    <col min="5" max="5" width="12.421875" style="0" customWidth="1"/>
    <col min="6" max="6" width="3.8515625" style="0" customWidth="1"/>
  </cols>
  <sheetData>
    <row r="1" spans="1:2" ht="21" thickBot="1">
      <c r="A1" s="13" t="s">
        <v>3</v>
      </c>
      <c r="B1" s="10"/>
    </row>
    <row r="2" spans="1:7" ht="21.75" thickBot="1">
      <c r="A2" s="22" t="s">
        <v>0</v>
      </c>
      <c r="B2" s="23" t="s">
        <v>5</v>
      </c>
      <c r="D2" s="11" t="s">
        <v>4</v>
      </c>
      <c r="E2" s="2"/>
      <c r="G2" s="11" t="s">
        <v>4</v>
      </c>
    </row>
    <row r="3" spans="1:5" ht="21.75" thickBot="1">
      <c r="A3" s="14">
        <v>37606</v>
      </c>
      <c r="B3" s="19">
        <v>2.75</v>
      </c>
      <c r="D3" s="24" t="s">
        <v>1</v>
      </c>
      <c r="E3" s="24" t="s">
        <v>2</v>
      </c>
    </row>
    <row r="4" spans="1:8" ht="13.5">
      <c r="A4" s="14">
        <v>37607</v>
      </c>
      <c r="B4" s="19">
        <v>2.75</v>
      </c>
      <c r="D4" s="3">
        <f>LARGE($A$3:$A$62303,30)</f>
        <v>42087</v>
      </c>
      <c r="E4" s="6">
        <f>VLOOKUP(D4,$A$3:$B$62303,2,FALSE)</f>
        <v>0.75</v>
      </c>
      <c r="H4" s="12"/>
    </row>
    <row r="5" spans="1:5" ht="13.5">
      <c r="A5" s="14">
        <v>37608</v>
      </c>
      <c r="B5" s="19">
        <v>2.75</v>
      </c>
      <c r="D5" s="4">
        <f>LARGE($A$3:$A$62303,29)</f>
        <v>42088</v>
      </c>
      <c r="E5" s="7">
        <f>VLOOKUP(D5,$A$3:$B$62303,2,FALSE)</f>
        <v>0.75</v>
      </c>
    </row>
    <row r="6" spans="1:5" ht="13.5">
      <c r="A6" s="14">
        <v>37609</v>
      </c>
      <c r="B6" s="19">
        <v>2.75</v>
      </c>
      <c r="D6" s="4">
        <f>LARGE($A$3:$A$62303,28)</f>
        <v>42089</v>
      </c>
      <c r="E6" s="7">
        <f>VLOOKUP(D6,$A$3:$B$62303,2,FALSE)</f>
        <v>0.75</v>
      </c>
    </row>
    <row r="7" spans="1:5" ht="13.5">
      <c r="A7" s="14">
        <v>37610</v>
      </c>
      <c r="B7" s="19">
        <v>2.75</v>
      </c>
      <c r="D7" s="4">
        <f>LARGE($A$3:$A$62303,27)</f>
        <v>42090</v>
      </c>
      <c r="E7" s="7">
        <f>VLOOKUP(D7,$A$3:$B$62303,2,FALSE)</f>
        <v>0.75</v>
      </c>
    </row>
    <row r="8" spans="1:5" ht="13.5">
      <c r="A8" s="14">
        <v>37613</v>
      </c>
      <c r="B8" s="19">
        <v>2.75</v>
      </c>
      <c r="D8" s="4">
        <f>LARGE($A$3:$A$62303,26)</f>
        <v>42093</v>
      </c>
      <c r="E8" s="7">
        <f>VLOOKUP(D8,$A$3:$B$62303,2,FALSE)</f>
        <v>0.75</v>
      </c>
    </row>
    <row r="9" spans="1:5" ht="13.5">
      <c r="A9" s="14">
        <v>37614</v>
      </c>
      <c r="B9" s="19">
        <v>2.75</v>
      </c>
      <c r="D9" s="4">
        <f>LARGE($A$3:$A$62303,25)</f>
        <v>42094</v>
      </c>
      <c r="E9" s="7">
        <f>VLOOKUP(D9,$A$3:$B$62303,2,FALSE)</f>
        <v>0.75</v>
      </c>
    </row>
    <row r="10" spans="1:5" ht="13.5">
      <c r="A10" s="14">
        <v>37615</v>
      </c>
      <c r="B10" s="19">
        <v>2.75</v>
      </c>
      <c r="D10" s="4">
        <f>LARGE($A$3:$A$62303,24)</f>
        <v>42095</v>
      </c>
      <c r="E10" s="7">
        <f>VLOOKUP(D10,$A$3:$B$62303,2,FALSE)</f>
        <v>0.75</v>
      </c>
    </row>
    <row r="11" spans="1:5" ht="13.5">
      <c r="A11" s="14">
        <v>37616</v>
      </c>
      <c r="B11" s="19">
        <v>2.75</v>
      </c>
      <c r="D11" s="4">
        <f>LARGE($A$3:$A$62303,23)</f>
        <v>42096</v>
      </c>
      <c r="E11" s="7">
        <f>VLOOKUP(D11,$A$3:$B$62303,2,FALSE)</f>
        <v>0.75</v>
      </c>
    </row>
    <row r="12" spans="1:5" ht="13.5">
      <c r="A12" s="14">
        <v>37617</v>
      </c>
      <c r="B12" s="19">
        <v>2.75</v>
      </c>
      <c r="D12" s="4">
        <f>LARGE($A$3:$A$62303,22)</f>
        <v>42097</v>
      </c>
      <c r="E12" s="7">
        <f>VLOOKUP(D12,$A$3:$B$62303,2,FALSE)</f>
        <v>0.75</v>
      </c>
    </row>
    <row r="13" spans="1:5" ht="13.5">
      <c r="A13" s="14"/>
      <c r="B13" s="19"/>
      <c r="D13" s="4">
        <f>LARGE($A$3:$A$62303,21)</f>
        <v>42100</v>
      </c>
      <c r="E13" s="7">
        <f>VLOOKUP(D13,$A$3:$B$62303,2,FALSE)</f>
        <v>0.75</v>
      </c>
    </row>
    <row r="14" spans="1:5" ht="13.5">
      <c r="A14" s="25" t="s">
        <v>7</v>
      </c>
      <c r="B14" s="26" t="s">
        <v>8</v>
      </c>
      <c r="D14" s="4">
        <f>LARGE($A$3:$A$62303,20)</f>
        <v>42101</v>
      </c>
      <c r="E14" s="7">
        <f>VLOOKUP(D14,$A$3:$B$62303,2,FALSE)</f>
        <v>0.75</v>
      </c>
    </row>
    <row r="15" spans="1:5" ht="13.5">
      <c r="A15" s="14"/>
      <c r="B15" s="19"/>
      <c r="D15" s="4">
        <f>LARGE($A$3:$A$62303,19)</f>
        <v>42102</v>
      </c>
      <c r="E15" s="7">
        <f>VLOOKUP(D15,$A$3:$B$62303,2,FALSE)</f>
        <v>0.75</v>
      </c>
    </row>
    <row r="16" spans="1:5" ht="13.5">
      <c r="A16" s="15">
        <v>42087</v>
      </c>
      <c r="B16" s="17">
        <v>0.75</v>
      </c>
      <c r="D16" s="4">
        <f>LARGE($A$3:$A$62303,18)</f>
        <v>42103</v>
      </c>
      <c r="E16" s="7">
        <f>VLOOKUP(D16,$A$3:$B$62303,2,FALSE)</f>
        <v>0.75</v>
      </c>
    </row>
    <row r="17" spans="1:5" ht="13.5">
      <c r="A17" s="15">
        <v>42088</v>
      </c>
      <c r="B17" s="17">
        <v>0.75</v>
      </c>
      <c r="D17" s="4">
        <f>LARGE($A$3:$A$62303,17)</f>
        <v>42104</v>
      </c>
      <c r="E17" s="7">
        <f>VLOOKUP(D17,$A$3:$B$62303,2,FALSE)</f>
        <v>0.75</v>
      </c>
    </row>
    <row r="18" spans="1:5" ht="13.5">
      <c r="A18" s="15">
        <v>42089</v>
      </c>
      <c r="B18" s="17">
        <v>0.75</v>
      </c>
      <c r="D18" s="4">
        <f>LARGE($A$3:$A$62303,16)</f>
        <v>42107</v>
      </c>
      <c r="E18" s="7">
        <f>VLOOKUP(D18,$A$3:$B$62303,2,FALSE)</f>
        <v>0.75</v>
      </c>
    </row>
    <row r="19" spans="1:7" ht="14.25">
      <c r="A19" s="15">
        <v>42090</v>
      </c>
      <c r="B19" s="17">
        <v>0.75</v>
      </c>
      <c r="D19" s="4">
        <f>LARGE($A$3:$A$62303,15)</f>
        <v>42108</v>
      </c>
      <c r="E19" s="7">
        <f>VLOOKUP(D19,$A$3:$B$62303,2,FALSE)</f>
        <v>0.75</v>
      </c>
      <c r="G19" s="11" t="s">
        <v>6</v>
      </c>
    </row>
    <row r="20" spans="1:5" ht="13.5">
      <c r="A20" s="15">
        <v>42093</v>
      </c>
      <c r="B20" s="17">
        <v>0.75</v>
      </c>
      <c r="D20" s="4">
        <f>LARGE($A$3:$A$62303,14)</f>
        <v>42109</v>
      </c>
      <c r="E20" s="7">
        <f>VLOOKUP(D20,$A$3:$B$62303,2,FALSE)</f>
        <v>0.75</v>
      </c>
    </row>
    <row r="21" spans="1:5" ht="13.5">
      <c r="A21" s="15">
        <v>42094</v>
      </c>
      <c r="B21" s="17">
        <v>0.75</v>
      </c>
      <c r="D21" s="4">
        <f>LARGE($A$3:$A$62303,13)</f>
        <v>42110</v>
      </c>
      <c r="E21" s="7">
        <f>VLOOKUP(D21,$A$3:$B$62303,2,FALSE)</f>
        <v>0.75</v>
      </c>
    </row>
    <row r="22" spans="1:5" ht="13.5">
      <c r="A22" s="15">
        <v>42095</v>
      </c>
      <c r="B22" s="17">
        <v>0.75</v>
      </c>
      <c r="D22" s="4">
        <f>LARGE($A$3:$A$62303,12)</f>
        <v>42111</v>
      </c>
      <c r="E22" s="7">
        <f>VLOOKUP(D22,$A$3:$B$62303,2,FALSE)</f>
        <v>0.75</v>
      </c>
    </row>
    <row r="23" spans="1:5" ht="13.5">
      <c r="A23" s="15">
        <v>42096</v>
      </c>
      <c r="B23" s="17">
        <v>0.75</v>
      </c>
      <c r="D23" s="4">
        <f>LARGE($A$3:$A$62303,11)</f>
        <v>42114</v>
      </c>
      <c r="E23" s="7">
        <f>VLOOKUP(D23,$A$3:$B$62303,2,FALSE)</f>
        <v>0.75</v>
      </c>
    </row>
    <row r="24" spans="1:5" ht="13.5">
      <c r="A24" s="15">
        <v>42097</v>
      </c>
      <c r="B24" s="17">
        <v>0.75</v>
      </c>
      <c r="D24" s="4">
        <f>LARGE($A$3:$A$62303,10)</f>
        <v>42115</v>
      </c>
      <c r="E24" s="7">
        <f>VLOOKUP(D24,$A$3:$B$62303,2,FALSE)</f>
        <v>0.75</v>
      </c>
    </row>
    <row r="25" spans="1:5" ht="13.5">
      <c r="A25" s="15">
        <v>42100</v>
      </c>
      <c r="B25" s="17">
        <v>0.75</v>
      </c>
      <c r="D25" s="4">
        <f>LARGE($A$3:$A$62303,9)</f>
        <v>42116</v>
      </c>
      <c r="E25" s="7">
        <f>VLOOKUP(D25,$A$3:$B$62303,2,FALSE)</f>
        <v>0.75</v>
      </c>
    </row>
    <row r="26" spans="1:5" ht="13.5">
      <c r="A26" s="15">
        <v>42101</v>
      </c>
      <c r="B26" s="17">
        <v>0.75</v>
      </c>
      <c r="D26" s="4">
        <f>LARGE($A$3:$A$62303,8)</f>
        <v>42117</v>
      </c>
      <c r="E26" s="7">
        <f>VLOOKUP(D26,$A$3:$B$62303,2,FALSE)</f>
        <v>0.75</v>
      </c>
    </row>
    <row r="27" spans="1:5" ht="13.5">
      <c r="A27" s="15">
        <v>42102</v>
      </c>
      <c r="B27" s="17">
        <v>0.75</v>
      </c>
      <c r="D27" s="4">
        <f>LARGE($A$3:$A$62303,7)</f>
        <v>42118</v>
      </c>
      <c r="E27" s="7">
        <f>VLOOKUP(D27,$A$3:$B$62303,2,FALSE)</f>
        <v>0.75</v>
      </c>
    </row>
    <row r="28" spans="1:5" ht="13.5">
      <c r="A28" s="15">
        <v>42103</v>
      </c>
      <c r="B28" s="17">
        <v>0.75</v>
      </c>
      <c r="D28" s="4">
        <f>LARGE($A$3:$A$62303,6)</f>
        <v>42121</v>
      </c>
      <c r="E28" s="7">
        <f>VLOOKUP(D28,$A$3:$B$62303,2,FALSE)</f>
        <v>0.75</v>
      </c>
    </row>
    <row r="29" spans="1:5" ht="13.5">
      <c r="A29" s="15">
        <v>42104</v>
      </c>
      <c r="B29" s="17">
        <v>0.75</v>
      </c>
      <c r="D29" s="4">
        <f>LARGE($A$3:$A$62303,5)</f>
        <v>42122</v>
      </c>
      <c r="E29" s="7">
        <f>VLOOKUP(D29,$A$3:$B$62303,2,FALSE)</f>
        <v>0.75</v>
      </c>
    </row>
    <row r="30" spans="1:5" ht="13.5">
      <c r="A30" s="15">
        <v>42107</v>
      </c>
      <c r="B30" s="17">
        <v>0.75</v>
      </c>
      <c r="D30" s="4">
        <f>LARGE($A$3:$A$62303,4)</f>
        <v>42123</v>
      </c>
      <c r="E30" s="7">
        <f>VLOOKUP(D30,$A$3:$B$62303,2,FALSE)</f>
        <v>0.75</v>
      </c>
    </row>
    <row r="31" spans="1:5" ht="13.5">
      <c r="A31" s="15">
        <v>42108</v>
      </c>
      <c r="B31" s="17">
        <v>0.75</v>
      </c>
      <c r="D31" s="4">
        <f>LARGE($A$3:$A$62303,3)</f>
        <v>42124</v>
      </c>
      <c r="E31" s="7">
        <f>VLOOKUP(D31,$A$3:$B$62303,2,FALSE)</f>
        <v>0.75</v>
      </c>
    </row>
    <row r="32" spans="1:5" ht="13.5">
      <c r="A32" s="15">
        <v>42109</v>
      </c>
      <c r="B32" s="17">
        <v>0.75</v>
      </c>
      <c r="D32" s="4">
        <f>LARGE($A$3:$A$62303,2)</f>
        <v>42125</v>
      </c>
      <c r="E32" s="7">
        <f>VLOOKUP(D32,$A$3:$B$62303,2,FALSE)</f>
        <v>0.75</v>
      </c>
    </row>
    <row r="33" spans="1:5" ht="14.25" thickBot="1">
      <c r="A33" s="15">
        <v>42110</v>
      </c>
      <c r="B33" s="17">
        <v>0.75</v>
      </c>
      <c r="D33" s="5">
        <f>LARGE($A$3:$A$62303,1)</f>
        <v>42128</v>
      </c>
      <c r="E33" s="8">
        <f>VLOOKUP(D33,$A$3:$B$62303,2,FALSE)</f>
        <v>0.75</v>
      </c>
    </row>
    <row r="34" spans="1:2" ht="13.5">
      <c r="A34" s="15">
        <v>42111</v>
      </c>
      <c r="B34" s="17">
        <v>0.75</v>
      </c>
    </row>
    <row r="35" spans="1:2" ht="13.5">
      <c r="A35" s="15">
        <v>42114</v>
      </c>
      <c r="B35" s="17">
        <v>0.75</v>
      </c>
    </row>
    <row r="36" spans="1:2" ht="13.5">
      <c r="A36" s="15">
        <v>42115</v>
      </c>
      <c r="B36" s="17">
        <v>0.75</v>
      </c>
    </row>
    <row r="37" spans="1:2" ht="15">
      <c r="A37" s="15">
        <v>42116</v>
      </c>
      <c r="B37" s="17">
        <v>0.75</v>
      </c>
    </row>
    <row r="38" spans="1:2" ht="13.5">
      <c r="A38" s="15">
        <v>42117</v>
      </c>
      <c r="B38" s="17">
        <v>0.75</v>
      </c>
    </row>
    <row r="39" spans="1:2" ht="13.5">
      <c r="A39" s="15">
        <v>42118</v>
      </c>
      <c r="B39" s="17">
        <v>0.75</v>
      </c>
    </row>
    <row r="40" spans="1:2" ht="13.5">
      <c r="A40" s="15">
        <v>42121</v>
      </c>
      <c r="B40" s="17">
        <v>0.75</v>
      </c>
    </row>
    <row r="41" spans="1:2" ht="13.5">
      <c r="A41" s="15">
        <v>42122</v>
      </c>
      <c r="B41" s="17">
        <v>0.75</v>
      </c>
    </row>
    <row r="42" spans="1:2" ht="13.5">
      <c r="A42" s="15">
        <v>42123</v>
      </c>
      <c r="B42" s="17">
        <v>0.75</v>
      </c>
    </row>
    <row r="43" spans="1:2" ht="13.5">
      <c r="A43" s="15">
        <v>42124</v>
      </c>
      <c r="B43" s="17">
        <v>0.75</v>
      </c>
    </row>
    <row r="44" spans="1:2" ht="13.5">
      <c r="A44" s="15">
        <v>42125</v>
      </c>
      <c r="B44" s="17">
        <v>0.75</v>
      </c>
    </row>
    <row r="45" spans="1:2" ht="14.25" thickBot="1">
      <c r="A45" s="16">
        <v>42128</v>
      </c>
      <c r="B45" s="18">
        <v>0.75</v>
      </c>
    </row>
    <row r="46" spans="1:2" ht="13.5">
      <c r="A46" s="9"/>
      <c r="B46" s="20"/>
    </row>
    <row r="47" spans="1:2" ht="13.5">
      <c r="A47" s="9"/>
      <c r="B47" s="20"/>
    </row>
    <row r="48" spans="1:2" ht="13.5">
      <c r="A48" s="9"/>
      <c r="B48" s="20"/>
    </row>
    <row r="49" spans="1:2" ht="13.5">
      <c r="A49" s="9"/>
      <c r="B49" s="2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</dc:creator>
  <cp:keywords/>
  <dc:description/>
  <cp:lastModifiedBy>er</cp:lastModifiedBy>
  <dcterms:created xsi:type="dcterms:W3CDTF">2012-12-15T20:51:31Z</dcterms:created>
  <dcterms:modified xsi:type="dcterms:W3CDTF">2015-07-02T01:46:51Z</dcterms:modified>
  <cp:category/>
  <cp:version/>
  <cp:contentType/>
  <cp:contentStatus/>
</cp:coreProperties>
</file>